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35" windowWidth="20835" windowHeight="92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2" i="1" l="1"/>
  <c r="I22" i="1"/>
  <c r="H22" i="1"/>
  <c r="G22" i="1"/>
  <c r="E22" i="1"/>
  <c r="K21" i="1"/>
  <c r="I21" i="1"/>
  <c r="H21" i="1"/>
  <c r="G21" i="1"/>
  <c r="E21" i="1"/>
  <c r="D21" i="1"/>
  <c r="K20" i="1"/>
  <c r="I20" i="1"/>
  <c r="H20" i="1"/>
  <c r="G20" i="1"/>
  <c r="E20" i="1"/>
  <c r="K19" i="1"/>
  <c r="I19" i="1"/>
  <c r="H19" i="1"/>
  <c r="G19" i="1"/>
  <c r="E19" i="1"/>
  <c r="D18" i="1"/>
  <c r="F17" i="1"/>
  <c r="D17" i="1"/>
  <c r="F16" i="1"/>
  <c r="D16" i="1"/>
  <c r="F15" i="1"/>
  <c r="D15" i="1"/>
  <c r="F14" i="1"/>
  <c r="D14" i="1"/>
  <c r="F13" i="1"/>
  <c r="D13" i="1"/>
  <c r="F12" i="1"/>
  <c r="D12" i="1"/>
  <c r="F11" i="1"/>
  <c r="D11" i="1"/>
  <c r="F10" i="1"/>
  <c r="D10" i="1"/>
  <c r="F9" i="1"/>
  <c r="D9" i="1"/>
  <c r="F8" i="1"/>
  <c r="D8" i="1"/>
  <c r="F7" i="1"/>
  <c r="D7" i="1"/>
  <c r="F6" i="1"/>
  <c r="D6" i="1"/>
  <c r="F5" i="1"/>
  <c r="D5" i="1"/>
  <c r="F4" i="1"/>
  <c r="D4" i="1"/>
  <c r="F3" i="1"/>
  <c r="F22" i="1" s="1"/>
  <c r="D3" i="1"/>
  <c r="F2" i="1"/>
  <c r="F20" i="1" s="1"/>
  <c r="D2" i="1"/>
  <c r="D22" i="1" s="1"/>
  <c r="F19" i="1" l="1"/>
  <c r="D20" i="1"/>
  <c r="D19" i="1"/>
  <c r="F21" i="1"/>
</calcChain>
</file>

<file path=xl/comments1.xml><?xml version="1.0" encoding="utf-8"?>
<comments xmlns="http://schemas.openxmlformats.org/spreadsheetml/2006/main">
  <authors>
    <author>Michelle Y. Merrill (Ph.D.)</author>
  </authors>
  <commentList>
    <comment ref="G15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actually for 1995, from http://unfccc.epa.gov.tw/unfccc/english/04_our_efforts/064_forestry.html
</t>
        </r>
      </text>
    </comment>
  </commentList>
</comments>
</file>

<file path=xl/sharedStrings.xml><?xml version="1.0" encoding="utf-8"?>
<sst xmlns="http://schemas.openxmlformats.org/spreadsheetml/2006/main" count="43" uniqueCount="42">
  <si>
    <t>Country</t>
  </si>
  <si>
    <t>Population 2014 (predicted)</t>
  </si>
  <si>
    <r>
      <t>Total 2010 GHG Emissions</t>
    </r>
    <r>
      <rPr>
        <sz val="11"/>
        <color rgb="FF000000"/>
        <rFont val="Calibri"/>
        <family val="2"/>
        <scheme val="minor"/>
      </rPr>
      <t xml:space="preserve"> (Including LUCF as MtCO₂e‍)</t>
    </r>
  </si>
  <si>
    <t>per capita GHG Emissions (gMtCO₂e)</t>
  </si>
  <si>
    <t>Land Area (sq km)</t>
  </si>
  <si>
    <t>Population Density (pax/sq km)</t>
  </si>
  <si>
    <t>% forest cover 2009</t>
  </si>
  <si>
    <t>% forest cover 2010</t>
  </si>
  <si>
    <t>% forest cover 2011</t>
  </si>
  <si>
    <t>forest cover trend</t>
  </si>
  <si>
    <t>Inequality adjusted Happy Planet Index 2012</t>
  </si>
  <si>
    <t>Bangladesh</t>
  </si>
  <si>
    <t>Brunei</t>
  </si>
  <si>
    <t>n/a</t>
  </si>
  <si>
    <t>Cambodia</t>
  </si>
  <si>
    <t>China</t>
  </si>
  <si>
    <t>India</t>
  </si>
  <si>
    <t>Indonesia</t>
  </si>
  <si>
    <t>Japan</t>
  </si>
  <si>
    <t>Laos</t>
  </si>
  <si>
    <t>Malaysia</t>
  </si>
  <si>
    <t>Myanmar/Burma</t>
  </si>
  <si>
    <t>Philippines</t>
  </si>
  <si>
    <t>Singapore</t>
  </si>
  <si>
    <t>South Korea</t>
  </si>
  <si>
    <t>Taiwan</t>
  </si>
  <si>
    <t>Thailand</t>
  </si>
  <si>
    <t>Vietnam</t>
  </si>
  <si>
    <t>Total</t>
  </si>
  <si>
    <t>max</t>
  </si>
  <si>
    <t>min</t>
  </si>
  <si>
    <t>mean</t>
  </si>
  <si>
    <t>median</t>
  </si>
  <si>
    <r>
      <rPr>
        <b/>
        <sz val="11"/>
        <color theme="1"/>
        <rFont val="Calibri"/>
        <family val="2"/>
        <scheme val="minor"/>
      </rPr>
      <t>2014 Population</t>
    </r>
    <r>
      <rPr>
        <sz val="11"/>
        <color theme="1"/>
        <rFont val="Calibri"/>
        <family val="2"/>
        <scheme val="minor"/>
      </rPr>
      <t xml:space="preserve"> estimated in United Nations World Population Prospects: The 2012 Revision</t>
    </r>
  </si>
  <si>
    <t>http://esa.un.org/wpp/</t>
  </si>
  <si>
    <r>
      <rPr>
        <b/>
        <sz val="11"/>
        <color theme="1"/>
        <rFont val="Calibri"/>
        <family val="2"/>
        <scheme val="minor"/>
      </rPr>
      <t>Total 2010 GHG Emissions</t>
    </r>
    <r>
      <rPr>
        <sz val="11"/>
        <color theme="1"/>
        <rFont val="Calibri"/>
        <family val="2"/>
        <scheme val="minor"/>
      </rPr>
      <t xml:space="preserve"> from World Resources Institute</t>
    </r>
  </si>
  <si>
    <t>http://cait2.wri.org/</t>
  </si>
  <si>
    <t>includes Land Use Change and Forestry, measured in Metric tons Carbon Dioxide equivalents</t>
  </si>
  <si>
    <r>
      <rPr>
        <b/>
        <sz val="11"/>
        <color theme="1"/>
        <rFont val="Calibri"/>
        <family val="2"/>
        <scheme val="minor"/>
      </rPr>
      <t>Forest cover</t>
    </r>
    <r>
      <rPr>
        <sz val="11"/>
        <color theme="1"/>
        <rFont val="Calibri"/>
        <family val="2"/>
        <scheme val="minor"/>
      </rPr>
      <t xml:space="preserve"> (% of land area) data</t>
    </r>
  </si>
  <si>
    <t>http://data.worldbank.org/indicator/AG.LND.FRST.ZS</t>
  </si>
  <si>
    <t xml:space="preserve">Happy Planet Index </t>
  </si>
  <si>
    <t>http://www.happyplanetindex.org/data/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</si>
</sst>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545454"/>
      <name val="Calibri"/>
      <family val="2"/>
      <scheme val="minor"/>
    </font>
    <font>
      <sz val="11"/>
      <color rgb="FF403E3C"/>
      <name val="Calibri"/>
      <family val="2"/>
      <scheme val="minor"/>
    </font>
    <font>
      <sz val="7.5"/>
      <color rgb="FFCCCCCC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rgb="FF403E3C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DDDDDD"/>
      </top>
      <bottom style="medium">
        <color rgb="FFDDDDDD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3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2" fontId="3" fillId="0" borderId="0" xfId="0" applyNumberFormat="1" applyFont="1" applyBorder="1" applyAlignment="1">
      <alignment horizontal="right" vertical="center" wrapText="1"/>
    </xf>
    <xf numFmtId="1" fontId="4" fillId="0" borderId="0" xfId="0" applyNumberFormat="1" applyFont="1"/>
    <xf numFmtId="1" fontId="0" fillId="0" borderId="0" xfId="0" applyNumberFormat="1"/>
    <xf numFmtId="0" fontId="5" fillId="2" borderId="4" xfId="0" applyFont="1" applyFill="1" applyBorder="1" applyAlignment="1">
      <alignment horizontal="right" vertical="top" wrapText="1"/>
    </xf>
    <xf numFmtId="0" fontId="6" fillId="2" borderId="4" xfId="0" applyFont="1" applyFill="1" applyBorder="1" applyAlignment="1">
      <alignment horizontal="right" vertical="center" wrapText="1" indent="1"/>
    </xf>
    <xf numFmtId="0" fontId="5" fillId="2" borderId="0" xfId="0" applyFont="1" applyFill="1" applyBorder="1" applyAlignment="1">
      <alignment horizontal="right" vertical="top" wrapText="1"/>
    </xf>
    <xf numFmtId="0" fontId="7" fillId="0" borderId="0" xfId="1"/>
    <xf numFmtId="0" fontId="8" fillId="2" borderId="0" xfId="0" applyFont="1" applyFill="1" applyBorder="1" applyAlignment="1">
      <alignment horizontal="right" vertical="top" wrapText="1"/>
    </xf>
    <xf numFmtId="0" fontId="0" fillId="0" borderId="0" xfId="0" applyFont="1"/>
    <xf numFmtId="0" fontId="2" fillId="0" borderId="3" xfId="0" applyFont="1" applyBorder="1" applyAlignment="1">
      <alignment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2" fontId="2" fillId="0" borderId="0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2" fontId="0" fillId="0" borderId="0" xfId="0" applyNumberFormat="1"/>
    <xf numFmtId="0" fontId="9" fillId="0" borderId="0" xfId="0" applyFont="1"/>
    <xf numFmtId="0" fontId="1" fillId="0" borderId="0" xfId="0" applyFont="1"/>
    <xf numFmtId="15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28"/>
  <sheetViews>
    <sheetView tabSelected="1" workbookViewId="0">
      <selection activeCell="O6" sqref="O6"/>
    </sheetView>
  </sheetViews>
  <sheetFormatPr defaultRowHeight="15" x14ac:dyDescent="0.25"/>
  <cols>
    <col min="1" max="1" width="18.42578125" customWidth="1"/>
    <col min="2" max="2" width="19" customWidth="1"/>
    <col min="3" max="3" width="16.140625" customWidth="1"/>
    <col min="4" max="4" width="11.42578125" customWidth="1"/>
    <col min="5" max="5" width="11.28515625" style="12" customWidth="1"/>
    <col min="6" max="6" width="11.5703125" customWidth="1"/>
    <col min="11" max="11" width="10.140625" customWidth="1"/>
  </cols>
  <sheetData>
    <row r="1" spans="1:18" ht="90.75" thickBot="1" x14ac:dyDescent="0.3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pans="1:18" ht="30.75" thickBot="1" x14ac:dyDescent="0.3">
      <c r="A2" s="7" t="s">
        <v>11</v>
      </c>
      <c r="B2" s="8">
        <v>166280712</v>
      </c>
      <c r="C2" s="9">
        <v>130.80000000000001</v>
      </c>
      <c r="D2" s="10">
        <f>C2*1000000/B2</f>
        <v>0.78662160166838846</v>
      </c>
      <c r="E2" s="11">
        <v>130168</v>
      </c>
      <c r="F2" s="12">
        <f>B2/E2</f>
        <v>1277.4315653616864</v>
      </c>
      <c r="G2" s="13">
        <v>11.1</v>
      </c>
      <c r="H2" s="13">
        <v>11.1</v>
      </c>
      <c r="I2" s="13">
        <v>11.1</v>
      </c>
      <c r="J2" s="14"/>
      <c r="K2" s="15">
        <v>41.2</v>
      </c>
      <c r="Q2" s="16"/>
      <c r="R2" s="12"/>
    </row>
    <row r="3" spans="1:18" ht="15.75" thickBot="1" x14ac:dyDescent="0.3">
      <c r="A3" s="7" t="s">
        <v>12</v>
      </c>
      <c r="B3" s="8">
        <v>422675</v>
      </c>
      <c r="C3" s="9">
        <v>22.6</v>
      </c>
      <c r="D3" s="10">
        <f>C3*1000000/B3</f>
        <v>53.468977346661148</v>
      </c>
      <c r="E3" s="11">
        <v>5265</v>
      </c>
      <c r="F3" s="12">
        <f>B3/E3</f>
        <v>80.28015194681862</v>
      </c>
      <c r="G3" s="13">
        <v>72.400000000000006</v>
      </c>
      <c r="H3" s="13">
        <v>72.099999999999994</v>
      </c>
      <c r="I3" s="13">
        <v>71.8</v>
      </c>
      <c r="J3" s="14"/>
      <c r="K3" t="s">
        <v>13</v>
      </c>
    </row>
    <row r="4" spans="1:18" ht="15.75" thickBot="1" x14ac:dyDescent="0.3">
      <c r="A4" s="7" t="s">
        <v>14</v>
      </c>
      <c r="B4" s="8">
        <v>15458332</v>
      </c>
      <c r="C4" s="9">
        <v>47.5</v>
      </c>
      <c r="D4" s="10">
        <f t="shared" ref="D4:D18" si="0">C4*1000000/B4</f>
        <v>3.0727765453607803</v>
      </c>
      <c r="E4" s="11">
        <v>176515</v>
      </c>
      <c r="F4" s="12">
        <f>B4/E4</f>
        <v>87.575174914313237</v>
      </c>
      <c r="G4" s="13">
        <v>57.9</v>
      </c>
      <c r="H4" s="13">
        <v>57.2</v>
      </c>
      <c r="I4" s="13">
        <v>56.5</v>
      </c>
      <c r="J4" s="14"/>
      <c r="K4" s="15">
        <v>24.1</v>
      </c>
    </row>
    <row r="5" spans="1:18" ht="15.75" thickBot="1" x14ac:dyDescent="0.3">
      <c r="A5" s="7" t="s">
        <v>15</v>
      </c>
      <c r="B5" s="8">
        <v>1355692576</v>
      </c>
      <c r="C5" s="9">
        <v>10081.5</v>
      </c>
      <c r="D5" s="10">
        <f t="shared" si="0"/>
        <v>7.436420452891821</v>
      </c>
      <c r="E5" s="11">
        <v>9326000</v>
      </c>
      <c r="F5" s="12">
        <f>B5/E5</f>
        <v>145.36699292301094</v>
      </c>
      <c r="G5" s="13">
        <v>21.9</v>
      </c>
      <c r="H5" s="13">
        <v>22.2</v>
      </c>
      <c r="I5" s="13">
        <v>22.5</v>
      </c>
      <c r="J5" s="14"/>
      <c r="K5" s="15">
        <v>27.1</v>
      </c>
    </row>
    <row r="6" spans="1:18" ht="15.75" thickBot="1" x14ac:dyDescent="0.3">
      <c r="A6" s="7" t="s">
        <v>16</v>
      </c>
      <c r="B6" s="8">
        <v>1236344631</v>
      </c>
      <c r="C6" s="9">
        <v>2304.4</v>
      </c>
      <c r="D6" s="10">
        <f t="shared" si="0"/>
        <v>1.8638815927369041</v>
      </c>
      <c r="E6" s="11">
        <v>2973000</v>
      </c>
      <c r="F6" s="12">
        <f>B6/E6</f>
        <v>415.85759535822399</v>
      </c>
      <c r="G6" s="13">
        <v>23</v>
      </c>
      <c r="H6" s="13">
        <v>23</v>
      </c>
      <c r="I6" s="13">
        <v>23.1</v>
      </c>
      <c r="J6" s="14"/>
      <c r="K6" s="15">
        <v>34</v>
      </c>
    </row>
    <row r="7" spans="1:18" ht="15.75" thickBot="1" x14ac:dyDescent="0.3">
      <c r="A7" s="7" t="s">
        <v>17</v>
      </c>
      <c r="B7" s="8">
        <v>253609643</v>
      </c>
      <c r="C7" s="9">
        <v>1170</v>
      </c>
      <c r="D7" s="10">
        <f t="shared" si="0"/>
        <v>4.6133892471904154</v>
      </c>
      <c r="E7" s="11">
        <v>1812000</v>
      </c>
      <c r="F7" s="12">
        <f>B7/E7</f>
        <v>139.96117163355407</v>
      </c>
      <c r="G7" s="13">
        <v>52.5</v>
      </c>
      <c r="H7" s="13">
        <v>52.1</v>
      </c>
      <c r="I7" s="13">
        <v>51.7</v>
      </c>
      <c r="J7" s="14"/>
      <c r="K7" s="15">
        <v>42.2</v>
      </c>
    </row>
    <row r="8" spans="1:18" ht="15.75" thickBot="1" x14ac:dyDescent="0.3">
      <c r="A8" s="7" t="s">
        <v>18</v>
      </c>
      <c r="B8" s="8">
        <v>127103388</v>
      </c>
      <c r="C8" s="9">
        <v>1297.8</v>
      </c>
      <c r="D8" s="10">
        <f t="shared" si="0"/>
        <v>10.210585417282504</v>
      </c>
      <c r="E8" s="11">
        <v>374744</v>
      </c>
      <c r="F8" s="12">
        <f>B8/E8</f>
        <v>339.17391072305361</v>
      </c>
      <c r="G8" s="13">
        <v>68.5</v>
      </c>
      <c r="H8" s="13">
        <v>68.5</v>
      </c>
      <c r="I8" s="13">
        <v>68.599999999999994</v>
      </c>
      <c r="J8" s="14"/>
      <c r="K8" s="15">
        <v>30.4</v>
      </c>
    </row>
    <row r="9" spans="1:18" ht="15.75" thickBot="1" x14ac:dyDescent="0.3">
      <c r="A9" s="7" t="s">
        <v>19</v>
      </c>
      <c r="B9" s="8">
        <v>6803699</v>
      </c>
      <c r="C9" s="9">
        <v>40.9</v>
      </c>
      <c r="D9" s="10">
        <f t="shared" si="0"/>
        <v>6.0114358380639707</v>
      </c>
      <c r="E9" s="11">
        <v>230800</v>
      </c>
      <c r="F9" s="12">
        <f>B9/E9</f>
        <v>29.478765164644713</v>
      </c>
      <c r="G9" s="13">
        <v>68.599999999999994</v>
      </c>
      <c r="H9" s="13">
        <v>68.2</v>
      </c>
      <c r="I9" s="13">
        <v>67.900000000000006</v>
      </c>
      <c r="J9" s="14"/>
      <c r="K9" s="15">
        <v>34.4</v>
      </c>
    </row>
    <row r="10" spans="1:18" ht="15.75" thickBot="1" x14ac:dyDescent="0.3">
      <c r="A10" s="7" t="s">
        <v>20</v>
      </c>
      <c r="B10" s="8">
        <v>30073353</v>
      </c>
      <c r="C10" s="9">
        <v>337.3</v>
      </c>
      <c r="D10" s="10">
        <f t="shared" si="0"/>
        <v>11.215909313470965</v>
      </c>
      <c r="E10" s="11">
        <v>328657</v>
      </c>
      <c r="F10" s="12">
        <f>B10/E10</f>
        <v>91.503765323726554</v>
      </c>
      <c r="G10" s="13">
        <v>62.5</v>
      </c>
      <c r="H10" s="13">
        <v>62.3</v>
      </c>
      <c r="I10" s="13">
        <v>62</v>
      </c>
      <c r="J10" s="14"/>
      <c r="K10" s="15">
        <v>25.9</v>
      </c>
    </row>
    <row r="11" spans="1:18" ht="15.75" thickBot="1" x14ac:dyDescent="0.3">
      <c r="A11" s="7" t="s">
        <v>21</v>
      </c>
      <c r="B11" s="8">
        <v>55746253</v>
      </c>
      <c r="C11" s="9">
        <v>222.6</v>
      </c>
      <c r="D11" s="10">
        <f t="shared" si="0"/>
        <v>3.9930934909652134</v>
      </c>
      <c r="E11" s="11">
        <v>653508</v>
      </c>
      <c r="F11" s="12">
        <f>B11/E11</f>
        <v>85.30309192848442</v>
      </c>
      <c r="G11" s="13">
        <v>49.1</v>
      </c>
      <c r="H11" s="13">
        <v>48.6</v>
      </c>
      <c r="I11" s="13">
        <v>48.2</v>
      </c>
      <c r="J11" s="14"/>
      <c r="K11" s="15">
        <v>27.4</v>
      </c>
    </row>
    <row r="12" spans="1:18" ht="15.75" thickBot="1" x14ac:dyDescent="0.3">
      <c r="A12" s="7" t="s">
        <v>22</v>
      </c>
      <c r="B12" s="8">
        <v>107668231</v>
      </c>
      <c r="C12" s="9">
        <v>131.4</v>
      </c>
      <c r="D12" s="10">
        <f t="shared" si="0"/>
        <v>1.2204157046102113</v>
      </c>
      <c r="E12" s="11">
        <v>298170</v>
      </c>
      <c r="F12" s="12">
        <f>B12/E12</f>
        <v>361.09679377536304</v>
      </c>
      <c r="G12" s="13">
        <v>25.5</v>
      </c>
      <c r="H12" s="13">
        <v>25.7</v>
      </c>
      <c r="I12" s="13">
        <v>25.9</v>
      </c>
      <c r="J12" s="14"/>
      <c r="K12" s="15">
        <v>37.4</v>
      </c>
    </row>
    <row r="13" spans="1:18" ht="15.75" thickBot="1" x14ac:dyDescent="0.3">
      <c r="A13" s="7" t="s">
        <v>23</v>
      </c>
      <c r="B13" s="8">
        <v>5567301</v>
      </c>
      <c r="C13" s="9">
        <v>234.5</v>
      </c>
      <c r="D13" s="10">
        <f t="shared" si="0"/>
        <v>42.120948732608497</v>
      </c>
      <c r="E13" s="11">
        <v>687</v>
      </c>
      <c r="F13" s="12">
        <f>B13/E13</f>
        <v>8103.7860262008735</v>
      </c>
      <c r="G13" s="13">
        <v>3.3</v>
      </c>
      <c r="H13" s="13">
        <v>3.3</v>
      </c>
      <c r="I13" s="13">
        <v>3.3</v>
      </c>
      <c r="J13" s="14"/>
      <c r="K13" s="15">
        <v>25.2</v>
      </c>
    </row>
    <row r="14" spans="1:18" ht="15.75" thickBot="1" x14ac:dyDescent="0.3">
      <c r="A14" s="7" t="s">
        <v>24</v>
      </c>
      <c r="B14" s="8">
        <v>49039986</v>
      </c>
      <c r="C14" s="9">
        <v>679.4</v>
      </c>
      <c r="D14" s="10">
        <f t="shared" si="0"/>
        <v>13.854000692414553</v>
      </c>
      <c r="E14" s="11">
        <v>98190</v>
      </c>
      <c r="F14" s="12">
        <f>B14/E14</f>
        <v>499.43971891231286</v>
      </c>
      <c r="G14" s="13">
        <v>64.099999999999994</v>
      </c>
      <c r="H14" s="13">
        <v>64.099999999999994</v>
      </c>
      <c r="I14" s="13">
        <v>64</v>
      </c>
      <c r="J14" s="14"/>
      <c r="K14" s="15">
        <v>27.5</v>
      </c>
    </row>
    <row r="15" spans="1:18" ht="15.75" thickBot="1" x14ac:dyDescent="0.3">
      <c r="A15" s="7" t="s">
        <v>25</v>
      </c>
      <c r="B15" s="8">
        <v>23359928</v>
      </c>
      <c r="C15" s="9">
        <v>295</v>
      </c>
      <c r="D15" s="10">
        <f t="shared" si="0"/>
        <v>12.628463580880901</v>
      </c>
      <c r="E15" s="11">
        <v>32260</v>
      </c>
      <c r="F15" s="12">
        <f>B15/E15</f>
        <v>724.11432114073159</v>
      </c>
      <c r="G15" s="17">
        <v>58.9</v>
      </c>
      <c r="H15" s="18"/>
      <c r="I15" s="18"/>
      <c r="K15" t="s">
        <v>13</v>
      </c>
    </row>
    <row r="16" spans="1:18" ht="15.75" thickBot="1" x14ac:dyDescent="0.3">
      <c r="A16" s="7" t="s">
        <v>26</v>
      </c>
      <c r="B16" s="8">
        <v>67741401</v>
      </c>
      <c r="C16" s="9">
        <v>379.4</v>
      </c>
      <c r="D16" s="10">
        <f t="shared" si="0"/>
        <v>5.6007108562753229</v>
      </c>
      <c r="E16" s="11">
        <v>510890</v>
      </c>
      <c r="F16" s="12">
        <f>B16/E16</f>
        <v>132.59488539607352</v>
      </c>
      <c r="G16" s="13">
        <v>37.1</v>
      </c>
      <c r="H16" s="13">
        <v>37.1</v>
      </c>
      <c r="I16" s="13">
        <v>37.200000000000003</v>
      </c>
      <c r="J16" s="14"/>
      <c r="K16" s="15">
        <v>38.4</v>
      </c>
    </row>
    <row r="17" spans="1:11" ht="15.75" thickBot="1" x14ac:dyDescent="0.3">
      <c r="A17" s="7" t="s">
        <v>27</v>
      </c>
      <c r="B17" s="8">
        <v>93421835</v>
      </c>
      <c r="C17" s="9">
        <v>218.7</v>
      </c>
      <c r="D17" s="10">
        <f t="shared" si="0"/>
        <v>2.3409944795025703</v>
      </c>
      <c r="E17" s="11">
        <v>325360</v>
      </c>
      <c r="F17" s="12">
        <f>B17/E17</f>
        <v>287.13374416031473</v>
      </c>
      <c r="G17" s="13">
        <v>44</v>
      </c>
      <c r="H17" s="13">
        <v>44.5</v>
      </c>
      <c r="I17" s="13">
        <v>45</v>
      </c>
      <c r="J17" s="14"/>
      <c r="K17" s="15">
        <v>46</v>
      </c>
    </row>
    <row r="18" spans="1:11" x14ac:dyDescent="0.25">
      <c r="A18" s="19" t="s">
        <v>28</v>
      </c>
      <c r="B18" s="20">
        <v>3594333944</v>
      </c>
      <c r="C18" s="21">
        <v>17593.8</v>
      </c>
      <c r="D18" s="22">
        <f t="shared" si="0"/>
        <v>4.8948707254564434</v>
      </c>
      <c r="G18" s="18"/>
      <c r="H18" s="18"/>
      <c r="I18" s="18"/>
    </row>
    <row r="19" spans="1:11" x14ac:dyDescent="0.25">
      <c r="C19" s="23" t="s">
        <v>29</v>
      </c>
      <c r="D19" s="24">
        <f>MAX(D2:D17)</f>
        <v>53.468977346661148</v>
      </c>
      <c r="E19" s="12">
        <f>MAX(E2:E17)</f>
        <v>9326000</v>
      </c>
      <c r="F19" s="12">
        <f>MAX(F2:F17)</f>
        <v>8103.7860262008735</v>
      </c>
      <c r="G19">
        <f>MAX(G2:G17)</f>
        <v>72.400000000000006</v>
      </c>
      <c r="H19">
        <f>MAX(H2:H17)</f>
        <v>72.099999999999994</v>
      </c>
      <c r="I19">
        <f>MAX(I2:I17)</f>
        <v>71.8</v>
      </c>
      <c r="K19" s="12">
        <f>MAX(K2:K17)</f>
        <v>46</v>
      </c>
    </row>
    <row r="20" spans="1:11" x14ac:dyDescent="0.25">
      <c r="C20" s="23" t="s">
        <v>30</v>
      </c>
      <c r="D20" s="24">
        <f>MIN(D2:D17)</f>
        <v>0.78662160166838846</v>
      </c>
      <c r="E20" s="12">
        <f>MIN(E2:E17)</f>
        <v>687</v>
      </c>
      <c r="F20" s="12">
        <f>MIN(F2:F17)</f>
        <v>29.478765164644713</v>
      </c>
      <c r="G20">
        <f>MIN(G2:G17)</f>
        <v>3.3</v>
      </c>
      <c r="H20">
        <f>MIN(H2:H17)</f>
        <v>3.3</v>
      </c>
      <c r="I20">
        <f>MIN(I2:I17)</f>
        <v>3.3</v>
      </c>
      <c r="K20" s="12">
        <f>MIN(K2:K17)</f>
        <v>24.1</v>
      </c>
    </row>
    <row r="21" spans="1:11" x14ac:dyDescent="0.25">
      <c r="C21" s="23" t="s">
        <v>31</v>
      </c>
      <c r="D21" s="24">
        <f>AVERAGE(D2:D17)</f>
        <v>11.27741405578651</v>
      </c>
      <c r="E21" s="12">
        <f>AVERAGE(E2:E17)</f>
        <v>1079763.375</v>
      </c>
      <c r="F21" s="12">
        <f>AVERAGE(F2:F17)</f>
        <v>800.0061046789491</v>
      </c>
      <c r="G21">
        <f>AVERAGE(G2:G17)</f>
        <v>45.024999999999999</v>
      </c>
      <c r="H21">
        <f>AVERAGE(H2:H17)</f>
        <v>44</v>
      </c>
      <c r="I21">
        <f>AVERAGE(I2:I17)</f>
        <v>43.919999999999995</v>
      </c>
      <c r="K21" s="12">
        <f>AVERAGE(K2:K17)</f>
        <v>32.942857142857136</v>
      </c>
    </row>
    <row r="22" spans="1:11" x14ac:dyDescent="0.25">
      <c r="C22" s="23" t="s">
        <v>32</v>
      </c>
      <c r="D22" s="24">
        <f>MEDIAN(D2:D17)</f>
        <v>5.8060733471696473</v>
      </c>
      <c r="E22" s="12">
        <f>MEDIAN(E2:E17)</f>
        <v>311765</v>
      </c>
      <c r="F22" s="12">
        <f>MEDIAN(F2:F17)</f>
        <v>216.25036854166285</v>
      </c>
      <c r="G22">
        <f>MEDIAN(G2:G17)</f>
        <v>50.8</v>
      </c>
      <c r="H22">
        <f>MEDIAN(H2:H17)</f>
        <v>48.6</v>
      </c>
      <c r="I22">
        <f>MEDIAN(I2:I17)</f>
        <v>48.2</v>
      </c>
      <c r="K22" s="12">
        <f>MEDIAN(K2:K17)</f>
        <v>32.200000000000003</v>
      </c>
    </row>
    <row r="23" spans="1:11" x14ac:dyDescent="0.25">
      <c r="G23" s="24"/>
      <c r="H23" s="24"/>
      <c r="I23" s="24"/>
    </row>
    <row r="24" spans="1:11" x14ac:dyDescent="0.25">
      <c r="A24" t="s">
        <v>33</v>
      </c>
      <c r="D24" s="24"/>
      <c r="E24" t="s">
        <v>34</v>
      </c>
    </row>
    <row r="25" spans="1:11" x14ac:dyDescent="0.25">
      <c r="A25" t="s">
        <v>35</v>
      </c>
      <c r="E25" s="12" t="s">
        <v>36</v>
      </c>
    </row>
    <row r="26" spans="1:11" x14ac:dyDescent="0.25">
      <c r="B26" s="25" t="s">
        <v>37</v>
      </c>
    </row>
    <row r="27" spans="1:11" x14ac:dyDescent="0.25">
      <c r="A27" t="s">
        <v>38</v>
      </c>
      <c r="C27" t="s">
        <v>39</v>
      </c>
    </row>
    <row r="28" spans="1:11" x14ac:dyDescent="0.25">
      <c r="A28" s="26" t="s">
        <v>40</v>
      </c>
      <c r="B28" t="s">
        <v>41</v>
      </c>
      <c r="E28" s="27">
        <v>41786</v>
      </c>
    </row>
  </sheetData>
  <conditionalFormatting sqref="G2:I17 K2 K4:K14 K16:K17">
    <cfRule type="colorScale" priority="6">
      <colorScale>
        <cfvo type="min"/>
        <cfvo type="max"/>
        <color rgb="FFFCFCFF"/>
        <color rgb="FF63BE7B"/>
      </colorScale>
    </cfRule>
  </conditionalFormatting>
  <conditionalFormatting sqref="C2:D2 C3:C17 D3:D18">
    <cfRule type="colorScale" priority="5">
      <colorScale>
        <cfvo type="min"/>
        <cfvo type="max"/>
        <color rgb="FFFCFCFF"/>
        <color rgb="FFF8696B"/>
      </colorScale>
    </cfRule>
  </conditionalFormatting>
  <conditionalFormatting sqref="D2:D17">
    <cfRule type="colorScale" priority="3">
      <colorScale>
        <cfvo type="min"/>
        <cfvo type="max"/>
        <color rgb="FFFCFCFF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F2:F17">
    <cfRule type="colorScale" priority="2">
      <colorScale>
        <cfvo type="min"/>
        <cfvo type="max"/>
        <color rgb="FFFCFCFF"/>
        <color rgb="FFF8696B"/>
      </colorScale>
    </cfRule>
  </conditionalFormatting>
  <conditionalFormatting sqref="K2:K17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Y. Merrill (Ph.D.)</dc:creator>
  <cp:lastModifiedBy>Michelle Y. Merrill (Ph.D.)</cp:lastModifiedBy>
  <dcterms:created xsi:type="dcterms:W3CDTF">2014-05-28T11:09:39Z</dcterms:created>
  <dcterms:modified xsi:type="dcterms:W3CDTF">2014-05-28T11:11:01Z</dcterms:modified>
</cp:coreProperties>
</file>